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aron\Downloads\"/>
    </mc:Choice>
  </mc:AlternateContent>
  <xr:revisionPtr revIDLastSave="0" documentId="13_ncr:1_{5C85F6C7-0595-460D-BF83-0FF4FF933F7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ATOS" sheetId="1" r:id="rId1"/>
  </sheets>
  <definedNames>
    <definedName name="_xlnm._FilterDatabase" localSheetId="0" hidden="1">DATOS!$E$8:$K$8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I11" i="1" l="1"/>
  <c r="CH11" i="1"/>
  <c r="CG11" i="1"/>
  <c r="CF11" i="1"/>
  <c r="CE11" i="1"/>
  <c r="CD11" i="1"/>
  <c r="CJ9" i="1"/>
  <c r="CJ11" i="1" s="1"/>
  <c r="BZ11" i="1"/>
  <c r="BY11" i="1"/>
  <c r="BX11" i="1"/>
  <c r="BW11" i="1"/>
  <c r="BV11" i="1"/>
  <c r="BU11" i="1"/>
  <c r="CA9" i="1"/>
  <c r="CA11" i="1" s="1"/>
  <c r="BQ11" i="1" l="1"/>
  <c r="BP11" i="1"/>
  <c r="BO11" i="1"/>
  <c r="BN11" i="1"/>
  <c r="BM11" i="1"/>
  <c r="BL11" i="1"/>
  <c r="BR9" i="1"/>
  <c r="BR11" i="1" s="1"/>
  <c r="BH11" i="1" l="1"/>
  <c r="BG11" i="1"/>
  <c r="BF11" i="1"/>
  <c r="BE11" i="1"/>
  <c r="BD11" i="1"/>
  <c r="BC11" i="1"/>
  <c r="BI9" i="1"/>
  <c r="BI11" i="1" l="1"/>
  <c r="AU24" i="1"/>
  <c r="AU20" i="1"/>
  <c r="AY11" i="1"/>
  <c r="AX11" i="1"/>
  <c r="AW11" i="1"/>
  <c r="AV11" i="1"/>
  <c r="AU11" i="1"/>
  <c r="AT11" i="1"/>
  <c r="AZ9" i="1" l="1"/>
  <c r="AZ11" i="1" l="1"/>
  <c r="AK9" i="1" l="1"/>
  <c r="AL24" i="1"/>
  <c r="AL20" i="1"/>
  <c r="AP11" i="1"/>
  <c r="AO11" i="1"/>
  <c r="AN11" i="1"/>
  <c r="AM11" i="1"/>
  <c r="AL11" i="1"/>
  <c r="AK11" i="1"/>
  <c r="AQ9" i="1"/>
  <c r="AQ11" i="1" l="1"/>
  <c r="AG11" i="1"/>
  <c r="AF11" i="1"/>
  <c r="AE11" i="1"/>
  <c r="AD11" i="1"/>
  <c r="AC11" i="1"/>
  <c r="AB11" i="1"/>
  <c r="AH9" i="1"/>
  <c r="AH11" i="1" l="1"/>
  <c r="Y9" i="1"/>
  <c r="X11" i="1"/>
  <c r="W11" i="1"/>
  <c r="V11" i="1"/>
  <c r="U11" i="1"/>
  <c r="T11" i="1"/>
  <c r="S11" i="1"/>
  <c r="Y11" i="1"/>
  <c r="Q11" i="1"/>
  <c r="P11" i="1"/>
  <c r="O11" i="1"/>
  <c r="N11" i="1"/>
  <c r="M11" i="1"/>
  <c r="L11" i="1"/>
  <c r="I11" i="1"/>
  <c r="H11" i="1"/>
  <c r="AC24" i="1"/>
  <c r="E11" i="1"/>
  <c r="J11" i="1"/>
  <c r="G11" i="1"/>
  <c r="F11" i="1"/>
  <c r="R9" i="1"/>
  <c r="R11" i="1" s="1"/>
  <c r="K9" i="1"/>
  <c r="CK9" i="1" l="1"/>
  <c r="CK11" i="1" s="1"/>
  <c r="CB9" i="1"/>
  <c r="CB11" i="1" s="1"/>
  <c r="BS9" i="1"/>
  <c r="BS11" i="1" s="1"/>
  <c r="BJ9" i="1"/>
  <c r="BJ11" i="1" s="1"/>
  <c r="AI9" i="1"/>
  <c r="AI11" i="1" s="1"/>
  <c r="BA9" i="1"/>
  <c r="BA11" i="1" s="1"/>
  <c r="AR9" i="1"/>
  <c r="AR11" i="1" s="1"/>
  <c r="Z9" i="1"/>
  <c r="K11" i="1"/>
  <c r="Z11" i="1"/>
  <c r="AC20" i="1"/>
</calcChain>
</file>

<file path=xl/sharedStrings.xml><?xml version="1.0" encoding="utf-8"?>
<sst xmlns="http://schemas.openxmlformats.org/spreadsheetml/2006/main" count="112" uniqueCount="37">
  <si>
    <t>INFORMACIÓN DE LA DEPENDENCIA</t>
  </si>
  <si>
    <t>MONTOS AL MES DE ABRIL DE 2020</t>
  </si>
  <si>
    <t>MONTOS AL MES DE MAYO DE 2020</t>
  </si>
  <si>
    <t>Mecanismo de difusión/publicación de la información presupuestaria relativa a la contingencia sanitaria</t>
  </si>
  <si>
    <t>No.</t>
  </si>
  <si>
    <t>Nombre</t>
  </si>
  <si>
    <t xml:space="preserve">Tipo de Sujeto Obligado </t>
  </si>
  <si>
    <t>¿Ejerció presupuesto para atender la contingencia sanitaria por el COVID-19?</t>
  </si>
  <si>
    <t>Material de limpieza y desinfectante</t>
  </si>
  <si>
    <t>Adquisición de equipo y material de protección para su personal</t>
  </si>
  <si>
    <t xml:space="preserve">Sanitización de instalaciones </t>
  </si>
  <si>
    <t xml:space="preserve">Donación de equipo y material de protección </t>
  </si>
  <si>
    <t>Donación de equipo médico</t>
  </si>
  <si>
    <t>Otros*</t>
  </si>
  <si>
    <t>TOTAL ABRIL 2020</t>
  </si>
  <si>
    <t>TOTAL MAYO 2020</t>
  </si>
  <si>
    <t>TOTAL EJERCIDO DURANTE LA CONTINGENCIA</t>
  </si>
  <si>
    <t>No informa</t>
  </si>
  <si>
    <t>SI</t>
  </si>
  <si>
    <t>Poder Legislativo</t>
  </si>
  <si>
    <t>Entidad de Auditoría Superior del Estado de Durango</t>
  </si>
  <si>
    <t>TOTAL JUNIO 2020</t>
  </si>
  <si>
    <t>MONTOS AL MES DE JUNIO DE 2020</t>
  </si>
  <si>
    <t>MONTOS AL MES DE JULIO DE 2020</t>
  </si>
  <si>
    <t>TOTAL JULIO 2020</t>
  </si>
  <si>
    <t>MONTOS AL MES DE AGOSTO DE 2020</t>
  </si>
  <si>
    <t>TOTAL AGOSTO 2020</t>
  </si>
  <si>
    <t>MONTOS AL MES DE SEPTIEMBRE DE 2020</t>
  </si>
  <si>
    <t>TOTAL SEPTIEMBRE 2020</t>
  </si>
  <si>
    <t>MONTOS AL MES DE OCTUBRE DE 2020</t>
  </si>
  <si>
    <t>TOTAL OCTUBRE 2020</t>
  </si>
  <si>
    <t>MONTOS AL MES DE NOVIEMBRE DE 2020</t>
  </si>
  <si>
    <t>TOTAL NOVIEMBRE 2020</t>
  </si>
  <si>
    <t>MONTOS AL MES DE DICIEMBRE DEL 2020</t>
  </si>
  <si>
    <t>TOTAL DICIEMBRE 2020</t>
  </si>
  <si>
    <t>TOTAL ENERO 2020</t>
  </si>
  <si>
    <t>MONTOS AL MES DE  ENERO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</si>
</sst>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8" fontId="0" fillId="2" borderId="0" xfId="0" applyNumberFormat="1" applyFill="1"/>
    <xf numFmtId="0" fontId="0" fillId="2" borderId="0" xfId="0" applyFill="1" applyBorder="1"/>
    <xf numFmtId="164" fontId="3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/>
    </xf>
    <xf numFmtId="44" fontId="4" fillId="2" borderId="2" xfId="0" applyNumberFormat="1" applyFont="1" applyFill="1" applyBorder="1" applyAlignment="1">
      <alignment horizontal="center" vertical="center"/>
    </xf>
    <xf numFmtId="44" fontId="4" fillId="2" borderId="3" xfId="1" applyFont="1" applyFill="1" applyBorder="1" applyAlignment="1">
      <alignment horizontal="center" vertical="center"/>
    </xf>
    <xf numFmtId="44" fontId="4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24"/>
  <sheetViews>
    <sheetView tabSelected="1" zoomScale="50" zoomScaleNormal="50" workbookViewId="0">
      <pane xSplit="3" ySplit="8" topLeftCell="BZ9" activePane="bottomRight" state="frozen"/>
      <selection pane="topRight" activeCell="D1" sqref="D1"/>
      <selection pane="bottomLeft" activeCell="A9" sqref="A9"/>
      <selection pane="bottomRight" activeCell="CG11" sqref="CG11"/>
    </sheetView>
  </sheetViews>
  <sheetFormatPr baseColWidth="10" defaultColWidth="11" defaultRowHeight="15.75" x14ac:dyDescent="0.25"/>
  <cols>
    <col min="1" max="1" width="5" style="1" customWidth="1"/>
    <col min="2" max="2" width="32.125" style="1" customWidth="1"/>
    <col min="3" max="3" width="21.25" style="1" customWidth="1"/>
    <col min="4" max="4" width="25.75" style="1" customWidth="1"/>
    <col min="5" max="5" width="21" style="1" customWidth="1"/>
    <col min="6" max="6" width="25.375" style="1" customWidth="1"/>
    <col min="7" max="7" width="19.875" style="1" customWidth="1"/>
    <col min="8" max="8" width="21.75" style="1" customWidth="1"/>
    <col min="9" max="9" width="20.75" style="1" customWidth="1"/>
    <col min="10" max="10" width="23.375" style="1" customWidth="1"/>
    <col min="11" max="26" width="24.625" style="1" customWidth="1"/>
    <col min="27" max="27" width="37.375" style="1" customWidth="1"/>
    <col min="28" max="54" width="35.75" style="1" customWidth="1"/>
    <col min="55" max="63" width="37.5" style="1" customWidth="1"/>
    <col min="64" max="72" width="51.75" style="1" customWidth="1"/>
    <col min="73" max="81" width="34.5" style="1" customWidth="1"/>
    <col min="82" max="90" width="27" style="1" customWidth="1"/>
    <col min="91" max="16384" width="11" style="1"/>
  </cols>
  <sheetData>
    <row r="1" spans="1:90" ht="15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7"/>
    </row>
    <row r="2" spans="1:90" ht="15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90" ht="15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7"/>
    </row>
    <row r="4" spans="1:90" ht="15" customHeight="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7"/>
    </row>
    <row r="5" spans="1:90" ht="15" customHeight="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7"/>
    </row>
    <row r="6" spans="1:90" ht="15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7"/>
    </row>
    <row r="7" spans="1:90" s="2" customFormat="1" ht="28.5" customHeight="1" x14ac:dyDescent="0.25">
      <c r="A7" s="68" t="s">
        <v>0</v>
      </c>
      <c r="B7" s="68"/>
      <c r="C7" s="68"/>
      <c r="D7" s="68"/>
      <c r="E7" s="69" t="s">
        <v>1</v>
      </c>
      <c r="F7" s="69"/>
      <c r="G7" s="69"/>
      <c r="H7" s="69"/>
      <c r="I7" s="69"/>
      <c r="J7" s="69"/>
      <c r="K7" s="69"/>
      <c r="L7" s="70" t="s">
        <v>2</v>
      </c>
      <c r="M7" s="71"/>
      <c r="N7" s="71"/>
      <c r="O7" s="71"/>
      <c r="P7" s="71"/>
      <c r="Q7" s="71"/>
      <c r="R7" s="71"/>
      <c r="S7" s="72" t="s">
        <v>22</v>
      </c>
      <c r="T7" s="73"/>
      <c r="U7" s="73"/>
      <c r="V7" s="73"/>
      <c r="W7" s="73"/>
      <c r="X7" s="73"/>
      <c r="Y7" s="73"/>
      <c r="Z7" s="30"/>
      <c r="AA7" s="65" t="s">
        <v>3</v>
      </c>
      <c r="AB7" s="72" t="s">
        <v>23</v>
      </c>
      <c r="AC7" s="73"/>
      <c r="AD7" s="73"/>
      <c r="AE7" s="73"/>
      <c r="AF7" s="73"/>
      <c r="AG7" s="73"/>
      <c r="AH7" s="73"/>
      <c r="AI7" s="30"/>
      <c r="AJ7" s="65" t="s">
        <v>3</v>
      </c>
      <c r="AK7" s="70" t="s">
        <v>25</v>
      </c>
      <c r="AL7" s="71"/>
      <c r="AM7" s="71"/>
      <c r="AN7" s="71"/>
      <c r="AO7" s="71"/>
      <c r="AP7" s="71"/>
      <c r="AQ7" s="71"/>
      <c r="AR7" s="32"/>
      <c r="AS7" s="65" t="s">
        <v>3</v>
      </c>
      <c r="AT7" s="74" t="s">
        <v>27</v>
      </c>
      <c r="AU7" s="75"/>
      <c r="AV7" s="75"/>
      <c r="AW7" s="75"/>
      <c r="AX7" s="75"/>
      <c r="AY7" s="75"/>
      <c r="AZ7" s="75"/>
      <c r="BA7" s="36"/>
      <c r="BB7" s="65" t="s">
        <v>3</v>
      </c>
      <c r="BC7" s="63" t="s">
        <v>29</v>
      </c>
      <c r="BD7" s="64"/>
      <c r="BE7" s="64"/>
      <c r="BF7" s="64"/>
      <c r="BG7" s="64"/>
      <c r="BH7" s="64"/>
      <c r="BI7" s="64"/>
      <c r="BJ7" s="44"/>
      <c r="BK7" s="65" t="s">
        <v>3</v>
      </c>
      <c r="BL7" s="74" t="s">
        <v>31</v>
      </c>
      <c r="BM7" s="75"/>
      <c r="BN7" s="75"/>
      <c r="BO7" s="75"/>
      <c r="BP7" s="75"/>
      <c r="BQ7" s="75"/>
      <c r="BR7" s="75"/>
      <c r="BS7" s="43"/>
      <c r="BT7" s="65" t="s">
        <v>3</v>
      </c>
      <c r="BU7" s="76" t="s">
        <v>33</v>
      </c>
      <c r="BV7" s="77"/>
      <c r="BW7" s="77"/>
      <c r="BX7" s="77"/>
      <c r="BY7" s="77"/>
      <c r="BZ7" s="77"/>
      <c r="CA7" s="77"/>
      <c r="CB7" s="51"/>
      <c r="CC7" s="65" t="s">
        <v>3</v>
      </c>
      <c r="CD7" s="78" t="s">
        <v>36</v>
      </c>
      <c r="CE7" s="79"/>
      <c r="CF7" s="79"/>
      <c r="CG7" s="79"/>
      <c r="CH7" s="79"/>
      <c r="CI7" s="79"/>
      <c r="CJ7" s="79"/>
      <c r="CK7" s="57"/>
      <c r="CL7" s="65" t="s">
        <v>3</v>
      </c>
    </row>
    <row r="8" spans="1:90" s="2" customFormat="1" ht="99.75" customHeight="1" x14ac:dyDescent="0.25">
      <c r="A8" s="9" t="s">
        <v>4</v>
      </c>
      <c r="B8" s="9" t="s">
        <v>5</v>
      </c>
      <c r="C8" s="10" t="s">
        <v>6</v>
      </c>
      <c r="D8" s="10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  <c r="J8" s="12" t="s">
        <v>13</v>
      </c>
      <c r="K8" s="12" t="s">
        <v>14</v>
      </c>
      <c r="L8" s="13" t="s">
        <v>8</v>
      </c>
      <c r="M8" s="14" t="s">
        <v>9</v>
      </c>
      <c r="N8" s="14" t="s">
        <v>10</v>
      </c>
      <c r="O8" s="14" t="s">
        <v>11</v>
      </c>
      <c r="P8" s="14" t="s">
        <v>12</v>
      </c>
      <c r="Q8" s="15" t="s">
        <v>13</v>
      </c>
      <c r="R8" s="16" t="s">
        <v>15</v>
      </c>
      <c r="S8" s="26" t="s">
        <v>8</v>
      </c>
      <c r="T8" s="27" t="s">
        <v>9</v>
      </c>
      <c r="U8" s="27" t="s">
        <v>10</v>
      </c>
      <c r="V8" s="27" t="s">
        <v>11</v>
      </c>
      <c r="W8" s="27" t="s">
        <v>12</v>
      </c>
      <c r="X8" s="28" t="s">
        <v>13</v>
      </c>
      <c r="Y8" s="29" t="s">
        <v>21</v>
      </c>
      <c r="Z8" s="31" t="s">
        <v>16</v>
      </c>
      <c r="AA8" s="65"/>
      <c r="AB8" s="26" t="s">
        <v>8</v>
      </c>
      <c r="AC8" s="27" t="s">
        <v>9</v>
      </c>
      <c r="AD8" s="27" t="s">
        <v>10</v>
      </c>
      <c r="AE8" s="27" t="s">
        <v>11</v>
      </c>
      <c r="AF8" s="27" t="s">
        <v>12</v>
      </c>
      <c r="AG8" s="28" t="s">
        <v>13</v>
      </c>
      <c r="AH8" s="29" t="s">
        <v>24</v>
      </c>
      <c r="AI8" s="31" t="s">
        <v>16</v>
      </c>
      <c r="AJ8" s="65"/>
      <c r="AK8" s="13" t="s">
        <v>8</v>
      </c>
      <c r="AL8" s="14" t="s">
        <v>9</v>
      </c>
      <c r="AM8" s="14" t="s">
        <v>10</v>
      </c>
      <c r="AN8" s="14" t="s">
        <v>11</v>
      </c>
      <c r="AO8" s="14" t="s">
        <v>12</v>
      </c>
      <c r="AP8" s="15" t="s">
        <v>13</v>
      </c>
      <c r="AQ8" s="16" t="s">
        <v>26</v>
      </c>
      <c r="AR8" s="35" t="s">
        <v>16</v>
      </c>
      <c r="AS8" s="65"/>
      <c r="AT8" s="37" t="s">
        <v>8</v>
      </c>
      <c r="AU8" s="38" t="s">
        <v>9</v>
      </c>
      <c r="AV8" s="38" t="s">
        <v>10</v>
      </c>
      <c r="AW8" s="38" t="s">
        <v>11</v>
      </c>
      <c r="AX8" s="38" t="s">
        <v>12</v>
      </c>
      <c r="AY8" s="39" t="s">
        <v>13</v>
      </c>
      <c r="AZ8" s="40" t="s">
        <v>28</v>
      </c>
      <c r="BA8" s="41" t="s">
        <v>16</v>
      </c>
      <c r="BB8" s="65"/>
      <c r="BC8" s="45" t="s">
        <v>8</v>
      </c>
      <c r="BD8" s="46" t="s">
        <v>9</v>
      </c>
      <c r="BE8" s="46" t="s">
        <v>10</v>
      </c>
      <c r="BF8" s="46" t="s">
        <v>11</v>
      </c>
      <c r="BG8" s="46" t="s">
        <v>12</v>
      </c>
      <c r="BH8" s="47" t="s">
        <v>13</v>
      </c>
      <c r="BI8" s="48" t="s">
        <v>30</v>
      </c>
      <c r="BJ8" s="49" t="s">
        <v>16</v>
      </c>
      <c r="BK8" s="65"/>
      <c r="BL8" s="37" t="s">
        <v>8</v>
      </c>
      <c r="BM8" s="38" t="s">
        <v>9</v>
      </c>
      <c r="BN8" s="38" t="s">
        <v>10</v>
      </c>
      <c r="BO8" s="38" t="s">
        <v>11</v>
      </c>
      <c r="BP8" s="38" t="s">
        <v>12</v>
      </c>
      <c r="BQ8" s="39" t="s">
        <v>13</v>
      </c>
      <c r="BR8" s="40" t="s">
        <v>32</v>
      </c>
      <c r="BS8" s="41" t="s">
        <v>16</v>
      </c>
      <c r="BT8" s="65"/>
      <c r="BU8" s="52" t="s">
        <v>8</v>
      </c>
      <c r="BV8" s="53" t="s">
        <v>9</v>
      </c>
      <c r="BW8" s="53" t="s">
        <v>10</v>
      </c>
      <c r="BX8" s="53" t="s">
        <v>11</v>
      </c>
      <c r="BY8" s="53" t="s">
        <v>12</v>
      </c>
      <c r="BZ8" s="54" t="s">
        <v>13</v>
      </c>
      <c r="CA8" s="55" t="s">
        <v>34</v>
      </c>
      <c r="CB8" s="56" t="s">
        <v>16</v>
      </c>
      <c r="CC8" s="65"/>
      <c r="CD8" s="58" t="s">
        <v>8</v>
      </c>
      <c r="CE8" s="59" t="s">
        <v>9</v>
      </c>
      <c r="CF8" s="59" t="s">
        <v>10</v>
      </c>
      <c r="CG8" s="59" t="s">
        <v>11</v>
      </c>
      <c r="CH8" s="59" t="s">
        <v>12</v>
      </c>
      <c r="CI8" s="60" t="s">
        <v>13</v>
      </c>
      <c r="CJ8" s="61" t="s">
        <v>35</v>
      </c>
      <c r="CK8" s="62" t="s">
        <v>16</v>
      </c>
      <c r="CL8" s="65"/>
    </row>
    <row r="9" spans="1:90" s="2" customFormat="1" ht="74.25" customHeight="1" x14ac:dyDescent="0.25">
      <c r="A9" s="17">
        <v>1</v>
      </c>
      <c r="B9" s="18" t="s">
        <v>20</v>
      </c>
      <c r="C9" s="19" t="s">
        <v>19</v>
      </c>
      <c r="D9" s="19" t="s">
        <v>18</v>
      </c>
      <c r="E9" s="20">
        <v>17463.52</v>
      </c>
      <c r="F9" s="20">
        <v>6032</v>
      </c>
      <c r="G9" s="20">
        <v>0</v>
      </c>
      <c r="H9" s="20">
        <v>0</v>
      </c>
      <c r="I9" s="20">
        <v>0</v>
      </c>
      <c r="J9" s="21">
        <v>0</v>
      </c>
      <c r="K9" s="22">
        <f t="shared" ref="K9" si="0">SUM(E9:J9)</f>
        <v>23495.52</v>
      </c>
      <c r="L9" s="23">
        <v>0</v>
      </c>
      <c r="M9" s="24">
        <v>37918.080000000002</v>
      </c>
      <c r="N9" s="24">
        <v>0</v>
      </c>
      <c r="O9" s="24">
        <v>0</v>
      </c>
      <c r="P9" s="24">
        <v>0</v>
      </c>
      <c r="Q9" s="24">
        <v>0</v>
      </c>
      <c r="R9" s="22">
        <f>SUM(L9:Q9)</f>
        <v>37918.080000000002</v>
      </c>
      <c r="S9" s="23">
        <v>3298.28</v>
      </c>
      <c r="T9" s="24">
        <v>14846.84</v>
      </c>
      <c r="U9" s="24">
        <v>0</v>
      </c>
      <c r="V9" s="24">
        <v>0</v>
      </c>
      <c r="W9" s="24">
        <v>0</v>
      </c>
      <c r="X9" s="24">
        <v>0</v>
      </c>
      <c r="Y9" s="22">
        <f>SUM(S9:X9)</f>
        <v>18145.12</v>
      </c>
      <c r="Z9" s="22">
        <f>K9+R9+Y9</f>
        <v>79558.720000000001</v>
      </c>
      <c r="AA9" s="25" t="s">
        <v>17</v>
      </c>
      <c r="AB9" s="23">
        <v>3294.82</v>
      </c>
      <c r="AC9" s="24">
        <v>9569.1</v>
      </c>
      <c r="AD9" s="24">
        <v>0</v>
      </c>
      <c r="AE9" s="24">
        <v>0</v>
      </c>
      <c r="AF9" s="24">
        <v>0</v>
      </c>
      <c r="AG9" s="24">
        <v>0</v>
      </c>
      <c r="AH9" s="22">
        <f>SUM(AB9:AG9)</f>
        <v>12863.92</v>
      </c>
      <c r="AI9" s="22">
        <f>$K$9+$R$9+$Y$9+$AH$9</f>
        <v>92422.64</v>
      </c>
      <c r="AJ9" s="25" t="s">
        <v>17</v>
      </c>
      <c r="AK9" s="23">
        <f>2450+2850+3348.46+10968.73+4900</f>
        <v>24517.19</v>
      </c>
      <c r="AL9" s="24">
        <v>20300</v>
      </c>
      <c r="AM9" s="24">
        <v>0</v>
      </c>
      <c r="AN9" s="24">
        <v>0</v>
      </c>
      <c r="AO9" s="24">
        <v>0</v>
      </c>
      <c r="AP9" s="24">
        <v>0</v>
      </c>
      <c r="AQ9" s="22">
        <f>SUM(AK9:AP9)</f>
        <v>44817.19</v>
      </c>
      <c r="AR9" s="22">
        <f>$K$9+$R$9+$Y$9+$AH$9+$AQ$9</f>
        <v>137239.83000000002</v>
      </c>
      <c r="AS9" s="33" t="s">
        <v>17</v>
      </c>
      <c r="AT9" s="23">
        <v>11890.3</v>
      </c>
      <c r="AU9" s="24"/>
      <c r="AV9" s="24">
        <v>0</v>
      </c>
      <c r="AW9" s="24">
        <v>0</v>
      </c>
      <c r="AX9" s="24">
        <v>0</v>
      </c>
      <c r="AY9" s="24">
        <v>0</v>
      </c>
      <c r="AZ9" s="22">
        <f>SUM(AT9:AY9)</f>
        <v>11890.3</v>
      </c>
      <c r="BA9" s="22">
        <f>$K$9+$R$9+$Y$9+$AH$9+$AQ$9+$AZ$9</f>
        <v>149130.13</v>
      </c>
      <c r="BB9" s="33" t="s">
        <v>17</v>
      </c>
      <c r="BC9" s="23">
        <v>27910.79</v>
      </c>
      <c r="BD9" s="24"/>
      <c r="BE9" s="24">
        <v>0</v>
      </c>
      <c r="BF9" s="24">
        <v>0</v>
      </c>
      <c r="BG9" s="24">
        <v>0</v>
      </c>
      <c r="BH9" s="24">
        <v>0</v>
      </c>
      <c r="BI9" s="22">
        <f>SUM(BC9:BH9)</f>
        <v>27910.79</v>
      </c>
      <c r="BJ9" s="22">
        <f>$K$9+$R$9+$Y$9+$AH$9+$AQ$9+$AZ$9+$BI$9</f>
        <v>177040.92</v>
      </c>
      <c r="BK9" s="34" t="s">
        <v>17</v>
      </c>
      <c r="BL9" s="23">
        <v>15125.53</v>
      </c>
      <c r="BM9" s="24"/>
      <c r="BN9" s="24">
        <v>0</v>
      </c>
      <c r="BO9" s="24">
        <v>0</v>
      </c>
      <c r="BP9" s="24">
        <v>0</v>
      </c>
      <c r="BQ9" s="24">
        <v>0</v>
      </c>
      <c r="BR9" s="22">
        <f>SUM(BL9:BQ9)</f>
        <v>15125.53</v>
      </c>
      <c r="BS9" s="22">
        <f>$K$9+$R$9+$Y$9+$AH$9+$AQ$9+$AZ$9+$BI$9+$BR$9</f>
        <v>192166.45</v>
      </c>
      <c r="BT9" s="42" t="s">
        <v>17</v>
      </c>
      <c r="BU9" s="23">
        <v>96172.52</v>
      </c>
      <c r="BV9" s="24">
        <v>4300</v>
      </c>
      <c r="BW9" s="24">
        <v>0</v>
      </c>
      <c r="BX9" s="24">
        <v>0</v>
      </c>
      <c r="BY9" s="24">
        <v>0</v>
      </c>
      <c r="BZ9" s="24">
        <v>0</v>
      </c>
      <c r="CA9" s="22">
        <f>SUM(BU9:BZ9)</f>
        <v>100472.52</v>
      </c>
      <c r="CB9" s="22">
        <f>$K$9+$R$9+$Y$9+$AH$9+$AQ$9+$AZ$9+$BI$9+$BR$9+$CA$9</f>
        <v>292638.97000000003</v>
      </c>
      <c r="CC9" s="50" t="s">
        <v>17</v>
      </c>
      <c r="CD9" s="23">
        <v>13702.58</v>
      </c>
      <c r="CE9" s="24"/>
      <c r="CF9" s="24">
        <v>0</v>
      </c>
      <c r="CG9" s="24">
        <v>0</v>
      </c>
      <c r="CH9" s="24">
        <v>0</v>
      </c>
      <c r="CI9" s="24">
        <v>0</v>
      </c>
      <c r="CJ9" s="22">
        <f>SUM(CD9:CI9)</f>
        <v>13702.58</v>
      </c>
      <c r="CK9" s="22">
        <f>$K$9+$R$9+$Y$9+$AH$9+$AQ$9+$AZ$9+$BI$9+$BR$9+$CA$9+$CJ$9</f>
        <v>306341.55000000005</v>
      </c>
      <c r="CL9" s="50" t="s">
        <v>17</v>
      </c>
    </row>
    <row r="10" spans="1:90" ht="21.75" customHeight="1" x14ac:dyDescent="0.25"/>
    <row r="11" spans="1:90" ht="41.25" customHeight="1" x14ac:dyDescent="0.25">
      <c r="E11" s="5">
        <f t="shared" ref="E11:Y11" si="1">SUM(E9:E9)</f>
        <v>17463.52</v>
      </c>
      <c r="F11" s="5">
        <f t="shared" si="1"/>
        <v>6032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23495.52</v>
      </c>
      <c r="L11" s="5">
        <f t="shared" si="1"/>
        <v>0</v>
      </c>
      <c r="M11" s="5">
        <f t="shared" si="1"/>
        <v>37918.080000000002</v>
      </c>
      <c r="N11" s="5">
        <f t="shared" si="1"/>
        <v>0</v>
      </c>
      <c r="O11" s="5">
        <f t="shared" si="1"/>
        <v>0</v>
      </c>
      <c r="P11" s="5">
        <f t="shared" si="1"/>
        <v>0</v>
      </c>
      <c r="Q11" s="5">
        <f t="shared" si="1"/>
        <v>0</v>
      </c>
      <c r="R11" s="5">
        <f t="shared" si="1"/>
        <v>37918.080000000002</v>
      </c>
      <c r="S11" s="5">
        <f t="shared" si="1"/>
        <v>3298.28</v>
      </c>
      <c r="T11" s="5">
        <f t="shared" si="1"/>
        <v>14846.84</v>
      </c>
      <c r="U11" s="5">
        <f t="shared" si="1"/>
        <v>0</v>
      </c>
      <c r="V11" s="5">
        <f t="shared" si="1"/>
        <v>0</v>
      </c>
      <c r="W11" s="5">
        <f t="shared" si="1"/>
        <v>0</v>
      </c>
      <c r="X11" s="5">
        <f t="shared" si="1"/>
        <v>0</v>
      </c>
      <c r="Y11" s="5">
        <f t="shared" si="1"/>
        <v>18145.12</v>
      </c>
      <c r="Z11" s="5">
        <f>SUM(Z9:Z10)</f>
        <v>79558.720000000001</v>
      </c>
      <c r="AB11" s="5">
        <f t="shared" ref="AB11:AH11" si="2">SUM(AB9:AB9)</f>
        <v>3294.82</v>
      </c>
      <c r="AC11" s="5">
        <f t="shared" si="2"/>
        <v>9569.1</v>
      </c>
      <c r="AD11" s="5">
        <f t="shared" si="2"/>
        <v>0</v>
      </c>
      <c r="AE11" s="5">
        <f t="shared" si="2"/>
        <v>0</v>
      </c>
      <c r="AF11" s="5">
        <f t="shared" si="2"/>
        <v>0</v>
      </c>
      <c r="AG11" s="5">
        <f t="shared" si="2"/>
        <v>0</v>
      </c>
      <c r="AH11" s="5">
        <f t="shared" si="2"/>
        <v>12863.92</v>
      </c>
      <c r="AI11" s="5">
        <f>SUM(AI9:AI10)</f>
        <v>92422.64</v>
      </c>
      <c r="AK11" s="5">
        <f t="shared" ref="AK11:AQ11" si="3">SUM(AK9:AK9)</f>
        <v>24517.19</v>
      </c>
      <c r="AL11" s="5">
        <f t="shared" si="3"/>
        <v>20300</v>
      </c>
      <c r="AM11" s="5">
        <f t="shared" si="3"/>
        <v>0</v>
      </c>
      <c r="AN11" s="5">
        <f t="shared" si="3"/>
        <v>0</v>
      </c>
      <c r="AO11" s="5">
        <f t="shared" si="3"/>
        <v>0</v>
      </c>
      <c r="AP11" s="5">
        <f t="shared" si="3"/>
        <v>0</v>
      </c>
      <c r="AQ11" s="5">
        <f t="shared" si="3"/>
        <v>44817.19</v>
      </c>
      <c r="AR11" s="5">
        <f>SUM(AR9:AR10)</f>
        <v>137239.83000000002</v>
      </c>
      <c r="AT11" s="5">
        <f t="shared" ref="AT11:AZ11" si="4">SUM(AT9:AT9)</f>
        <v>11890.3</v>
      </c>
      <c r="AU11" s="5">
        <f t="shared" si="4"/>
        <v>0</v>
      </c>
      <c r="AV11" s="5">
        <f t="shared" si="4"/>
        <v>0</v>
      </c>
      <c r="AW11" s="5">
        <f t="shared" si="4"/>
        <v>0</v>
      </c>
      <c r="AX11" s="5">
        <f t="shared" si="4"/>
        <v>0</v>
      </c>
      <c r="AY11" s="5">
        <f t="shared" si="4"/>
        <v>0</v>
      </c>
      <c r="AZ11" s="5">
        <f t="shared" si="4"/>
        <v>11890.3</v>
      </c>
      <c r="BA11" s="5">
        <f>SUM(BA9:BA10)</f>
        <v>149130.13</v>
      </c>
      <c r="BC11" s="5">
        <f t="shared" ref="BC11:BI11" si="5">SUM(BC9:BC9)</f>
        <v>27910.79</v>
      </c>
      <c r="BD11" s="5">
        <f t="shared" si="5"/>
        <v>0</v>
      </c>
      <c r="BE11" s="5">
        <f t="shared" si="5"/>
        <v>0</v>
      </c>
      <c r="BF11" s="5">
        <f t="shared" si="5"/>
        <v>0</v>
      </c>
      <c r="BG11" s="5">
        <f t="shared" si="5"/>
        <v>0</v>
      </c>
      <c r="BH11" s="5">
        <f t="shared" si="5"/>
        <v>0</v>
      </c>
      <c r="BI11" s="5">
        <f t="shared" si="5"/>
        <v>27910.79</v>
      </c>
      <c r="BJ11" s="5">
        <f>SUM(BJ9:BJ10)</f>
        <v>177040.92</v>
      </c>
      <c r="BL11" s="5">
        <f t="shared" ref="BL11:BR11" si="6">SUM(BL9:BL9)</f>
        <v>15125.53</v>
      </c>
      <c r="BM11" s="5">
        <f t="shared" si="6"/>
        <v>0</v>
      </c>
      <c r="BN11" s="5">
        <f t="shared" si="6"/>
        <v>0</v>
      </c>
      <c r="BO11" s="5">
        <f t="shared" si="6"/>
        <v>0</v>
      </c>
      <c r="BP11" s="5">
        <f t="shared" si="6"/>
        <v>0</v>
      </c>
      <c r="BQ11" s="5">
        <f t="shared" si="6"/>
        <v>0</v>
      </c>
      <c r="BR11" s="5">
        <f t="shared" si="6"/>
        <v>15125.53</v>
      </c>
      <c r="BS11" s="5">
        <f>SUM(BS9:BS10)</f>
        <v>192166.45</v>
      </c>
      <c r="BU11" s="5">
        <f t="shared" ref="BU11:CA11" si="7">SUM(BU9:BU9)</f>
        <v>96172.52</v>
      </c>
      <c r="BV11" s="5">
        <f t="shared" si="7"/>
        <v>4300</v>
      </c>
      <c r="BW11" s="5">
        <f t="shared" si="7"/>
        <v>0</v>
      </c>
      <c r="BX11" s="5">
        <f t="shared" si="7"/>
        <v>0</v>
      </c>
      <c r="BY11" s="5">
        <f t="shared" si="7"/>
        <v>0</v>
      </c>
      <c r="BZ11" s="5">
        <f t="shared" si="7"/>
        <v>0</v>
      </c>
      <c r="CA11" s="5">
        <f t="shared" si="7"/>
        <v>100472.52</v>
      </c>
      <c r="CB11" s="5">
        <f>SUM(CB9:CB10)</f>
        <v>292638.97000000003</v>
      </c>
      <c r="CD11" s="5">
        <f t="shared" ref="CD11:CJ11" si="8">SUM(CD9:CD9)</f>
        <v>13702.58</v>
      </c>
      <c r="CE11" s="5">
        <f t="shared" si="8"/>
        <v>0</v>
      </c>
      <c r="CF11" s="5">
        <f t="shared" si="8"/>
        <v>0</v>
      </c>
      <c r="CG11" s="5">
        <f t="shared" si="8"/>
        <v>0</v>
      </c>
      <c r="CH11" s="5">
        <f t="shared" si="8"/>
        <v>0</v>
      </c>
      <c r="CI11" s="5">
        <f t="shared" si="8"/>
        <v>0</v>
      </c>
      <c r="CJ11" s="5">
        <f t="shared" si="8"/>
        <v>13702.58</v>
      </c>
      <c r="CK11" s="5">
        <f>SUM(CK9:CK10)</f>
        <v>306341.55000000005</v>
      </c>
    </row>
    <row r="12" spans="1:90" ht="33.75" customHeight="1" x14ac:dyDescent="0.25"/>
    <row r="13" spans="1:90" ht="18" customHeight="1" x14ac:dyDescent="0.25">
      <c r="AB13" s="6"/>
      <c r="AK13" s="6"/>
      <c r="AT13" s="6"/>
    </row>
    <row r="14" spans="1:90" ht="39.75" customHeight="1" x14ac:dyDescent="0.25">
      <c r="AB14" s="6"/>
      <c r="AK14" s="6"/>
      <c r="AT14" s="6"/>
    </row>
    <row r="15" spans="1:90" ht="39" customHeight="1" x14ac:dyDescent="0.25">
      <c r="AB15" s="7"/>
      <c r="AK15" s="7"/>
      <c r="AT15" s="7"/>
    </row>
    <row r="16" spans="1:90" ht="20.25" customHeight="1" x14ac:dyDescent="0.25">
      <c r="AB16" s="6"/>
      <c r="AK16" s="6"/>
      <c r="AT16" s="6"/>
    </row>
    <row r="17" spans="2:47" s="4" customFormat="1" ht="36.75" customHeigh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8"/>
      <c r="AK17" s="8"/>
      <c r="AT17" s="8"/>
    </row>
    <row r="18" spans="2:47" s="4" customFormat="1" ht="36.75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47" s="4" customFormat="1" ht="48.75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47" ht="47.25" customHeight="1" x14ac:dyDescent="0.25">
      <c r="AC20" s="3" t="e">
        <f>SUM(#REF!)</f>
        <v>#REF!</v>
      </c>
      <c r="AL20" s="3" t="e">
        <f>SUM(#REF!)</f>
        <v>#REF!</v>
      </c>
      <c r="AU20" s="3" t="e">
        <f>SUM(#REF!)</f>
        <v>#REF!</v>
      </c>
    </row>
    <row r="21" spans="2:47" ht="24" customHeight="1" x14ac:dyDescent="0.25"/>
    <row r="22" spans="2:47" ht="135.75" customHeight="1" x14ac:dyDescent="0.25"/>
    <row r="23" spans="2:47" ht="21.75" customHeight="1" x14ac:dyDescent="0.25"/>
    <row r="24" spans="2:47" x14ac:dyDescent="0.25">
      <c r="AC24" s="3" t="e">
        <f>SUM(#REF!)</f>
        <v>#REF!</v>
      </c>
      <c r="AL24" s="3" t="e">
        <f>SUM(#REF!)</f>
        <v>#REF!</v>
      </c>
      <c r="AU24" s="3" t="e">
        <f>SUM(#REF!)</f>
        <v>#REF!</v>
      </c>
    </row>
  </sheetData>
  <mergeCells count="20">
    <mergeCell ref="CL7:CL8"/>
    <mergeCell ref="BU7:CA7"/>
    <mergeCell ref="CC7:CC8"/>
    <mergeCell ref="CD7:CJ7"/>
    <mergeCell ref="BL7:BR7"/>
    <mergeCell ref="BT7:BT8"/>
    <mergeCell ref="BC7:BI7"/>
    <mergeCell ref="BK7:BK8"/>
    <mergeCell ref="A1:AA6"/>
    <mergeCell ref="A7:D7"/>
    <mergeCell ref="E7:K7"/>
    <mergeCell ref="L7:R7"/>
    <mergeCell ref="AA7:AA8"/>
    <mergeCell ref="S7:Y7"/>
    <mergeCell ref="AK7:AQ7"/>
    <mergeCell ref="AS7:AS8"/>
    <mergeCell ref="AT7:AZ7"/>
    <mergeCell ref="BB7:BB8"/>
    <mergeCell ref="AB7:AH7"/>
    <mergeCell ref="AJ7:AJ8"/>
  </mergeCells>
  <pageMargins left="0.74803149606299213" right="0.74803149606299213" top="0.98425196850393704" bottom="0.98425196850393704" header="0.51181102362204722" footer="0.51181102362204722"/>
  <pageSetup scale="16" fitToHeight="0" orientation="landscape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Ines Angulo Roman</dc:creator>
  <cp:lastModifiedBy>Aaron</cp:lastModifiedBy>
  <cp:lastPrinted>2020-06-23T17:41:28Z</cp:lastPrinted>
  <dcterms:created xsi:type="dcterms:W3CDTF">2020-06-23T16:27:19Z</dcterms:created>
  <dcterms:modified xsi:type="dcterms:W3CDTF">2021-02-10T20:04:55Z</dcterms:modified>
</cp:coreProperties>
</file>